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en adelante - Nuevos Reportes\Ingresos y Egresos\2023\"/>
    </mc:Choice>
  </mc:AlternateContent>
  <bookViews>
    <workbookView xWindow="-120" yWindow="-120" windowWidth="19440" windowHeight="15000"/>
  </bookViews>
  <sheets>
    <sheet name="Ingresos y Egresos mayo 2023" sheetId="2" r:id="rId1"/>
  </sheets>
  <definedNames>
    <definedName name="_xlnm.Print_Area" localSheetId="0">'Ingresos y Egresos mayo 2023'!$A$1:$P$91</definedName>
    <definedName name="_xlnm.Print_Titles" localSheetId="0">'Ingresos y Egresos mayo 2023'!$1:$7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51" i="2"/>
  <c r="C44" i="2"/>
  <c r="C35" i="2"/>
  <c r="C32" i="2"/>
  <c r="C25" i="2"/>
  <c r="C73" i="2" s="1"/>
  <c r="C20" i="2"/>
  <c r="C15" i="2"/>
  <c r="C9" i="2"/>
  <c r="C66" i="2"/>
  <c r="C69" i="2"/>
  <c r="C75" i="2"/>
  <c r="C78" i="2"/>
  <c r="C81" i="2"/>
  <c r="H51" i="2"/>
  <c r="H35" i="2"/>
  <c r="H25" i="2"/>
  <c r="H15" i="2"/>
  <c r="H9" i="2"/>
  <c r="G51" i="2" l="1"/>
  <c r="G44" i="2"/>
  <c r="G35" i="2"/>
  <c r="G25" i="2"/>
  <c r="G15" i="2"/>
  <c r="G9" i="2"/>
  <c r="G61" i="2"/>
  <c r="G66" i="2"/>
  <c r="G69" i="2"/>
  <c r="G75" i="2"/>
  <c r="G78" i="2"/>
  <c r="G81" i="2"/>
  <c r="G73" i="2" l="1"/>
  <c r="F61" i="2" l="1"/>
  <c r="F51" i="2"/>
  <c r="F44" i="2"/>
  <c r="F35" i="2"/>
  <c r="F25" i="2"/>
  <c r="F15" i="2"/>
  <c r="F9" i="2"/>
  <c r="F81" i="2"/>
  <c r="F78" i="2"/>
  <c r="F75" i="2"/>
  <c r="F83" i="2" s="1"/>
  <c r="F69" i="2"/>
  <c r="F66" i="2"/>
  <c r="F73" i="2" l="1"/>
  <c r="F84" i="2" s="1"/>
  <c r="B81" i="2"/>
  <c r="B78" i="2"/>
  <c r="B75" i="2"/>
  <c r="B69" i="2"/>
  <c r="B83" i="2" l="1"/>
  <c r="C83" i="2" l="1"/>
  <c r="C84" i="2"/>
  <c r="E81" i="2"/>
  <c r="E78" i="2"/>
  <c r="E75" i="2"/>
  <c r="E69" i="2"/>
  <c r="E66" i="2"/>
  <c r="E61" i="2"/>
  <c r="E51" i="2"/>
  <c r="E44" i="2"/>
  <c r="E35" i="2"/>
  <c r="E25" i="2"/>
  <c r="E15" i="2"/>
  <c r="E9" i="2"/>
  <c r="E83" i="2" l="1"/>
  <c r="E73" i="2"/>
  <c r="E84" i="2" s="1"/>
  <c r="B66" i="2" l="1"/>
  <c r="B61" i="2"/>
  <c r="B51" i="2"/>
  <c r="B44" i="2"/>
  <c r="B35" i="2"/>
  <c r="B25" i="2"/>
  <c r="B20" i="2"/>
  <c r="B15" i="2"/>
  <c r="B9" i="2"/>
  <c r="B73" i="2" l="1"/>
  <c r="B84" i="2" s="1"/>
  <c r="P10" i="2"/>
  <c r="P11" i="2"/>
  <c r="P12" i="2"/>
  <c r="P13" i="2"/>
  <c r="P14" i="2"/>
  <c r="O81" i="2" l="1"/>
  <c r="O78" i="2"/>
  <c r="O75" i="2"/>
  <c r="O83" i="2" s="1"/>
  <c r="O69" i="2"/>
  <c r="O66" i="2"/>
  <c r="O61" i="2"/>
  <c r="O51" i="2"/>
  <c r="O35" i="2"/>
  <c r="O25" i="2"/>
  <c r="O15" i="2"/>
  <c r="O9" i="2"/>
  <c r="O73" i="2" l="1"/>
  <c r="O84" i="2" s="1"/>
  <c r="M81" i="2"/>
  <c r="M78" i="2"/>
  <c r="M75" i="2"/>
  <c r="M69" i="2"/>
  <c r="M66" i="2"/>
  <c r="M61" i="2"/>
  <c r="M51" i="2"/>
  <c r="M35" i="2"/>
  <c r="M25" i="2"/>
  <c r="M15" i="2"/>
  <c r="M9" i="2"/>
  <c r="M73" i="2" l="1"/>
  <c r="M83" i="2"/>
  <c r="M84" i="2" s="1"/>
  <c r="L81" i="2"/>
  <c r="L78" i="2"/>
  <c r="L75" i="2"/>
  <c r="L83" i="2" s="1"/>
  <c r="L69" i="2"/>
  <c r="L66" i="2"/>
  <c r="L61" i="2"/>
  <c r="L51" i="2"/>
  <c r="L35" i="2"/>
  <c r="L25" i="2"/>
  <c r="L15" i="2"/>
  <c r="L9" i="2"/>
  <c r="L73" i="2" s="1"/>
  <c r="L84" i="2" s="1"/>
  <c r="K81" i="2" l="1"/>
  <c r="K78" i="2"/>
  <c r="K75" i="2"/>
  <c r="K83" i="2" s="1"/>
  <c r="K69" i="2"/>
  <c r="K66" i="2"/>
  <c r="K61" i="2"/>
  <c r="K51" i="2"/>
  <c r="K35" i="2"/>
  <c r="K25" i="2"/>
  <c r="K15" i="2"/>
  <c r="K9" i="2"/>
  <c r="K73" i="2" s="1"/>
  <c r="K84" i="2" s="1"/>
  <c r="J81" i="2" l="1"/>
  <c r="J78" i="2"/>
  <c r="J75" i="2"/>
  <c r="J83" i="2" s="1"/>
  <c r="J69" i="2"/>
  <c r="J66" i="2"/>
  <c r="J61" i="2"/>
  <c r="J51" i="2"/>
  <c r="J35" i="2"/>
  <c r="J25" i="2"/>
  <c r="J15" i="2"/>
  <c r="J9" i="2"/>
  <c r="J73" i="2" l="1"/>
  <c r="J84" i="2" s="1"/>
  <c r="H81" i="2"/>
  <c r="H78" i="2"/>
  <c r="H75" i="2"/>
  <c r="H69" i="2"/>
  <c r="H66" i="2"/>
  <c r="H61" i="2"/>
  <c r="H83" i="2" l="1"/>
  <c r="H73" i="2"/>
  <c r="H84" i="2" s="1"/>
  <c r="G83" i="2"/>
  <c r="G84" i="2" l="1"/>
  <c r="D81" i="2"/>
  <c r="D78" i="2"/>
  <c r="D75" i="2"/>
  <c r="D69" i="2"/>
  <c r="D66" i="2"/>
  <c r="D61" i="2"/>
  <c r="D51" i="2"/>
  <c r="D44" i="2"/>
  <c r="D35" i="2"/>
  <c r="D25" i="2"/>
  <c r="D15" i="2"/>
  <c r="D9" i="2"/>
  <c r="D73" i="2" l="1"/>
  <c r="D83" i="2"/>
  <c r="D84" i="2" s="1"/>
  <c r="P26" i="2"/>
  <c r="N81" i="2"/>
  <c r="N78" i="2"/>
  <c r="N75" i="2"/>
  <c r="N83" i="2" s="1"/>
  <c r="N69" i="2"/>
  <c r="N66" i="2"/>
  <c r="N61" i="2"/>
  <c r="N51" i="2"/>
  <c r="N44" i="2"/>
  <c r="N35" i="2"/>
  <c r="N25" i="2"/>
  <c r="N15" i="2"/>
  <c r="N9" i="2"/>
  <c r="N73" i="2" l="1"/>
  <c r="N84" i="2" s="1"/>
  <c r="P82" i="2"/>
  <c r="I81" i="2"/>
  <c r="P81" i="2" s="1"/>
  <c r="P80" i="2"/>
  <c r="P79" i="2"/>
  <c r="I78" i="2"/>
  <c r="P78" i="2" s="1"/>
  <c r="P77" i="2"/>
  <c r="P76" i="2"/>
  <c r="I75" i="2"/>
  <c r="P72" i="2"/>
  <c r="P71" i="2"/>
  <c r="P70" i="2"/>
  <c r="I69" i="2"/>
  <c r="P68" i="2"/>
  <c r="P67" i="2"/>
  <c r="I66" i="2"/>
  <c r="P65" i="2"/>
  <c r="P64" i="2"/>
  <c r="P63" i="2"/>
  <c r="P62" i="2"/>
  <c r="I61" i="2"/>
  <c r="P60" i="2"/>
  <c r="P59" i="2"/>
  <c r="P58" i="2"/>
  <c r="P57" i="2"/>
  <c r="P56" i="2"/>
  <c r="P55" i="2"/>
  <c r="P54" i="2"/>
  <c r="P53" i="2"/>
  <c r="P52" i="2"/>
  <c r="I51" i="2"/>
  <c r="P50" i="2"/>
  <c r="P49" i="2"/>
  <c r="P48" i="2"/>
  <c r="P47" i="2"/>
  <c r="P46" i="2"/>
  <c r="P45" i="2"/>
  <c r="I44" i="2"/>
  <c r="P43" i="2"/>
  <c r="P42" i="2"/>
  <c r="P41" i="2"/>
  <c r="P40" i="2"/>
  <c r="P39" i="2"/>
  <c r="P38" i="2"/>
  <c r="P37" i="2"/>
  <c r="P36" i="2"/>
  <c r="I35" i="2"/>
  <c r="P34" i="2"/>
  <c r="P33" i="2"/>
  <c r="P32" i="2"/>
  <c r="P31" i="2"/>
  <c r="P30" i="2"/>
  <c r="P29" i="2"/>
  <c r="P28" i="2"/>
  <c r="P27" i="2"/>
  <c r="I25" i="2"/>
  <c r="P24" i="2"/>
  <c r="P23" i="2"/>
  <c r="P22" i="2"/>
  <c r="P21" i="2"/>
  <c r="P20" i="2"/>
  <c r="P19" i="2"/>
  <c r="P18" i="2"/>
  <c r="P17" i="2"/>
  <c r="P16" i="2"/>
  <c r="I15" i="2"/>
  <c r="I9" i="2"/>
  <c r="I83" i="2" l="1"/>
  <c r="P75" i="2"/>
  <c r="P83" i="2" s="1"/>
  <c r="I73" i="2"/>
  <c r="I84" i="2" s="1"/>
  <c r="P25" i="2"/>
  <c r="P9" i="2"/>
  <c r="P69" i="2"/>
  <c r="P15" i="2"/>
  <c r="P51" i="2"/>
  <c r="P61" i="2"/>
  <c r="P66" i="2"/>
  <c r="P35" i="2"/>
  <c r="P44" i="2"/>
  <c r="P73" i="2" l="1"/>
  <c r="P84" i="2" s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<sst xmlns="http://schemas.openxmlformats.org/spreadsheetml/2006/main" count="102" uniqueCount="102">
  <si>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</si>
  <si>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</si>
  <si>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</si>
  <si>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</si>
  <si>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</si>
  <si>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</si>
  <si>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</si>
  <si>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</si>
  <si>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</si>
  <si>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</si>
  <si>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</si>
  <si>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</si>
  <si>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</si>
  <si>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</si>
  <si>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</si>
  <si>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</si>
  <si>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</si>
  <si>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</si>
  <si>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</si>
  <si>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</si>
  <si>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</si>
  <si>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</si>
  <si>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</si>
  <si>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</si>
  <si>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</si>
  <si>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</si>
  <si>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</si>
  <si>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</si>
  <si>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</si>
  <si>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</si>
  <si>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</si>
  <si>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</si>
  <si>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</si>
  <si>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</si>
  <si>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</si>
  <si>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</si>
  <si>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</si>
  <si>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</si>
  <si>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</si>
  <si>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</si>
  <si>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</si>
  <si>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</si>
  <si>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</si>
  <si>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</si>
  <si>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</si>
  <si>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</si>
  <si>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</si>
  <si>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</si>
  <si>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</si>
  <si>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</si>
  <si>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</si>
  <si>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</si>
  <si>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</si>
  <si>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</si>
  <si>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</si>
  <si>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</si>
  <si>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</si>
  <si>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</si>
  <si>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</si>
  <si>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</si>
  <si>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</si>
  <si>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</si>
  <si>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</si>
  <si>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</si>
  <si>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</si>
  <si>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</si>
  <si>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</si>
  <si>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</si>
  <si>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</si>
  <si>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</si>
  <si>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</si>
  <si>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</si>
  <si>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</si>
  <si>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</si>
  <si>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</si>
  <si>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</si>
  <si>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</si>
  <si>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</si>
  <si>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</si>
  <si>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</si>
  <si>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</si>
  <si>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</si>
  <si>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</si>
  <si>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</si>
  <si>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</si>
  <si>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</si>
  <si>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</si>
  <si>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</si>
  <si>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</si>
  <si>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</si>
  <si>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Presidencia de la República</t>
  </si>
  <si>
    <t>Administradora de Subsidios Sociales</t>
  </si>
  <si>
    <t>__________________________________</t>
  </si>
  <si>
    <t>Carlos Ricardo Taveras</t>
  </si>
  <si>
    <t>Director Administrativo Financiero</t>
  </si>
  <si>
    <t>(Valores en DOP)</t>
  </si>
  <si>
    <t>Total Gastos</t>
  </si>
  <si>
    <t>Total Aplicaciones Financieras</t>
  </si>
  <si>
    <t>Total Gastos y Aplicaciones Financieras</t>
  </si>
  <si>
    <t xml:space="preserve">Ejecución de Gastos y Aplicaciones Financieras </t>
  </si>
  <si>
    <t>Extraído del Sistema de Información de la Gestión Financiera (SIGEF), período 2023.</t>
  </si>
  <si>
    <t xml:space="preserve"> Período del 1ero.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</si>
</sst>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/>
    <xf numFmtId="0" fontId="8" fillId="2" borderId="3" xfId="0" applyFont="1" applyFill="1" applyBorder="1" applyAlignment="1">
      <alignment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6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43" fontId="9" fillId="0" borderId="0" xfId="0" applyNumberFormat="1" applyFont="1"/>
    <xf numFmtId="165" fontId="9" fillId="0" borderId="0" xfId="0" applyNumberFormat="1" applyFont="1"/>
    <xf numFmtId="0" fontId="10" fillId="0" borderId="0" xfId="0" applyFont="1" applyAlignment="1">
      <alignment horizontal="left" indent="2"/>
    </xf>
    <xf numFmtId="165" fontId="10" fillId="0" borderId="0" xfId="0" applyNumberFormat="1" applyFont="1" applyAlignment="1">
      <alignment vertical="center" wrapText="1"/>
    </xf>
    <xf numFmtId="43" fontId="11" fillId="0" borderId="0" xfId="3" applyNumberFormat="1" applyFont="1" applyFill="1" applyBorder="1"/>
    <xf numFmtId="43" fontId="10" fillId="0" borderId="0" xfId="1" applyNumberFormat="1" applyFont="1" applyFill="1" applyBorder="1" applyAlignment="1"/>
    <xf numFmtId="43" fontId="10" fillId="0" borderId="0" xfId="0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NumberFormat="1" applyFont="1" applyFill="1" applyAlignment="1"/>
    <xf numFmtId="165" fontId="11" fillId="0" borderId="0" xfId="3" applyNumberFormat="1" applyFont="1" applyFill="1" applyBorder="1"/>
    <xf numFmtId="0" fontId="8" fillId="2" borderId="2" xfId="0" applyFont="1" applyFill="1" applyBorder="1" applyAlignment="1">
      <alignment vertical="center"/>
    </xf>
    <xf numFmtId="43" fontId="8" fillId="2" borderId="2" xfId="0" applyNumberFormat="1" applyFont="1" applyFill="1" applyBorder="1"/>
    <xf numFmtId="43" fontId="9" fillId="0" borderId="1" xfId="0" applyNumberFormat="1" applyFont="1" applyBorder="1"/>
    <xf numFmtId="165" fontId="9" fillId="0" borderId="1" xfId="0" applyNumberFormat="1" applyFont="1" applyBorder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43" fontId="11" fillId="0" borderId="0" xfId="3" applyNumberFormat="1" applyFont="1" applyFill="1" applyBorder="1" applyAlignment="1"/>
    <xf numFmtId="43" fontId="11" fillId="0" borderId="0" xfId="2" applyNumberFormat="1" applyFont="1" applyFill="1" applyBorder="1" applyAlignment="1"/>
    <xf numFmtId="0" fontId="5" fillId="0" borderId="0" xfId="0" applyFont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43" fontId="7" fillId="0" borderId="0" xfId="3" applyNumberFormat="1" applyFont="1" applyFill="1" applyBorder="1" applyAlignment="1"/>
    <xf numFmtId="165" fontId="7" fillId="0" borderId="0" xfId="3" applyNumberFormat="1" applyFont="1" applyFill="1" applyBorder="1" applyAlignment="1"/>
    <xf numFmtId="43" fontId="7" fillId="0" borderId="0" xfId="2" applyFont="1" applyFill="1" applyBorder="1" applyAlignment="1"/>
    <xf numFmtId="43" fontId="0" fillId="0" borderId="0" xfId="1" applyNumberFormat="1" applyFont="1" applyFill="1" applyBorder="1" applyAlignment="1"/>
  </cellXfs>
  <cellStyles count="5">
    <cellStyle name="Millares" xfId="1" builtinId="3"/>
    <cellStyle name="Millares 2" xfId="2"/>
    <cellStyle name="Millares 2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48870</xdr:colOff>
      <xdr:row>0</xdr:row>
      <xdr:rowOff>240613</xdr:rowOff>
    </xdr:from>
    <xdr:to>
      <xdr:col>0</xdr:col>
      <xdr:colOff>1495425</xdr:colOff>
      <xdr:row>4</xdr:row>
      <xdr:rowOff>30235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70" y="240613"/>
          <a:ext cx="1446555" cy="808797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495300</xdr:colOff>
      <xdr:row>0</xdr:row>
      <xdr:rowOff>180971</xdr:rowOff>
    </xdr:from>
    <xdr:to>
      <xdr:col>8</xdr:col>
      <xdr:colOff>972792</xdr:colOff>
      <xdr:row>4</xdr:row>
      <xdr:rowOff>75131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0925" y="180971"/>
          <a:ext cx="1371600" cy="913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tabSelected="1" view="pageBreakPreview" zoomScale="70" zoomScaleNormal="115" zoomScaleSheetLayoutView="70" workbookViewId="0">
      <pane xSplit="1" ySplit="7" topLeftCell="B8" activePane="bottomRight" state="frozen"/>
      <selection pane="topRight" activeCell="B1" sqref="B1"/>
      <selection pane="bottomLeft" activeCell="A9" sqref="A9"/>
      <selection pane="bottomRight" activeCell="C57" sqref="C57"/>
    </sheetView>
  </sheetViews>
  <sheetFormatPr baseColWidth="10" defaultColWidth="11.42578125" defaultRowHeight="15" x14ac:dyDescent="0.25"/>
  <cols>
    <col min="1" max="1" width="69.42578125" bestFit="1" customWidth="1"/>
    <col min="2" max="2" width="16.85546875" bestFit="1" customWidth="1"/>
    <col min="3" max="3" width="17.85546875" bestFit="1" customWidth="1"/>
    <col min="4" max="4" width="13.42578125" bestFit="1" customWidth="1"/>
    <col min="5" max="5" width="14.85546875" bestFit="1" customWidth="1"/>
    <col min="6" max="7" width="14.140625" bestFit="1" customWidth="1"/>
    <col min="8" max="8" width="13.42578125" bestFit="1" customWidth="1"/>
    <col min="9" max="9" width="15.5703125" bestFit="1" customWidth="1"/>
    <col min="10" max="10" width="4.7109375" hidden="1" customWidth="1"/>
    <col min="11" max="11" width="6.85546875" hidden="1" customWidth="1"/>
    <col min="12" max="12" width="10.28515625" hidden="1" customWidth="1"/>
    <col min="13" max="13" width="7.42578125" hidden="1" customWidth="1"/>
    <col min="14" max="14" width="10.28515625" hidden="1" customWidth="1"/>
    <col min="15" max="15" width="9" hidden="1" customWidth="1"/>
    <col min="16" max="16" width="14.42578125" bestFit="1" customWidth="1"/>
    <col min="18" max="18" width="12.7109375" bestFit="1" customWidth="1"/>
  </cols>
  <sheetData>
    <row r="1" spans="1:16" ht="28.5" x14ac:dyDescent="0.25">
      <c r="A1" s="31" t="s">
        <v>90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ht="21" x14ac:dyDescent="0.25">
      <c r="A2" s="33" t="s">
        <v>91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15.75" x14ac:dyDescent="0.25">
      <c r="A3" s="35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25">
      <c r="A4" s="36" t="s">
        <v>101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5.75" x14ac:dyDescent="0.25">
      <c r="A5" s="30" t="s">
        <v>95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s="2" customFormat="1" ht="25.5" x14ac:dyDescent="0.25">
      <c r="A7" s="3" t="s">
        <v>65</v>
      </c>
      <c r="B7" s="4" t="s">
        <v>89</v>
      </c>
      <c r="C7" s="5" t="s">
        <v>88</v>
      </c>
      <c r="D7" s="6" t="s">
        <v>76</v>
      </c>
      <c r="E7" s="6" t="s">
        <v>77</v>
      </c>
      <c r="F7" s="6" t="s">
        <v>78</v>
      </c>
      <c r="G7" s="6" t="s">
        <v>79</v>
      </c>
      <c r="H7" s="7" t="s">
        <v>80</v>
      </c>
      <c r="I7" s="6" t="s">
        <v>81</v>
      </c>
      <c r="J7" s="7" t="s">
        <v>82</v>
      </c>
      <c r="K7" s="6" t="s">
        <v>83</v>
      </c>
      <c r="L7" s="6" t="s">
        <v>84</v>
      </c>
      <c r="M7" s="6" t="s">
        <v>85</v>
      </c>
      <c r="N7" s="6" t="s">
        <v>86</v>
      </c>
      <c r="O7" s="7" t="s">
        <v>87</v>
      </c>
      <c r="P7" s="6" t="s">
        <v>75</v>
      </c>
    </row>
    <row r="8" spans="1:16" x14ac:dyDescent="0.25">
      <c r="A8" s="8" t="s">
        <v>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25">
      <c r="A9" s="10" t="s">
        <v>1</v>
      </c>
      <c r="B9" s="11">
        <f t="shared" ref="B9" si="0">SUM(B10:B14)</f>
        <v>305500000</v>
      </c>
      <c r="C9" s="12">
        <f>SUM(C10:C14)</f>
        <v>305500000</v>
      </c>
      <c r="D9" s="11">
        <f>SUM(D10:D14)</f>
        <v>20006490.039999999</v>
      </c>
      <c r="E9" s="12">
        <f>SUM(E10:E14)</f>
        <v>19486477.59</v>
      </c>
      <c r="F9" s="11">
        <f>SUM(F10:F14)</f>
        <v>23937777.82</v>
      </c>
      <c r="G9" s="11">
        <f t="shared" ref="G9" si="1">SUM(G10:G14)</f>
        <v>20122136.409999996</v>
      </c>
      <c r="H9" s="11">
        <f>SUM(H10:H14)</f>
        <v>36311353.419999994</v>
      </c>
      <c r="I9" s="11">
        <f>SUM(I10:I14)</f>
        <v>21911165.869999997</v>
      </c>
      <c r="J9" s="11">
        <f>SUM(J10:J14)</f>
        <v>0</v>
      </c>
      <c r="K9" s="11">
        <f>SUM(K10:K14)</f>
        <v>0</v>
      </c>
      <c r="L9" s="11">
        <f t="shared" ref="L9" si="2">SUM(L10:L14)</f>
        <v>0</v>
      </c>
      <c r="M9" s="11">
        <f>SUM(M10:M14)</f>
        <v>0</v>
      </c>
      <c r="N9" s="11">
        <f>SUM(N10:N14)</f>
        <v>0</v>
      </c>
      <c r="O9" s="11">
        <f>SUM(O10:O14)</f>
        <v>0</v>
      </c>
      <c r="P9" s="11">
        <f t="shared" ref="P9:P40" si="3">SUM(D9:O9)</f>
        <v>141775401.14999998</v>
      </c>
    </row>
    <row r="10" spans="1:16" x14ac:dyDescent="0.25">
      <c r="A10" s="13" t="s">
        <v>2</v>
      </c>
      <c r="B10" s="14">
        <v>229000000</v>
      </c>
      <c r="C10" s="14">
        <v>229000000</v>
      </c>
      <c r="D10" s="15">
        <v>16607570</v>
      </c>
      <c r="E10" s="15">
        <v>16155570</v>
      </c>
      <c r="F10" s="28">
        <v>20175405.34</v>
      </c>
      <c r="G10" s="28">
        <v>16641198.33</v>
      </c>
      <c r="H10" s="28">
        <v>18494334.690000001</v>
      </c>
      <c r="I10" s="37">
        <v>18367628.18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7">
        <f t="shared" si="3"/>
        <v>106441706.53999999</v>
      </c>
    </row>
    <row r="11" spans="1:16" x14ac:dyDescent="0.25">
      <c r="A11" s="13" t="s">
        <v>3</v>
      </c>
      <c r="B11" s="14">
        <v>44000000</v>
      </c>
      <c r="C11" s="14">
        <v>44000000</v>
      </c>
      <c r="D11" s="15">
        <v>881000</v>
      </c>
      <c r="E11" s="15">
        <v>881000</v>
      </c>
      <c r="F11" s="28">
        <v>956000</v>
      </c>
      <c r="G11" s="28">
        <v>956000</v>
      </c>
      <c r="H11" s="28">
        <v>15241329.499999998</v>
      </c>
      <c r="I11" s="37">
        <v>1001833.33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7">
        <f t="shared" si="3"/>
        <v>19917162.829999998</v>
      </c>
    </row>
    <row r="12" spans="1:16" x14ac:dyDescent="0.25">
      <c r="A12" s="13" t="s">
        <v>4</v>
      </c>
      <c r="B12" s="14">
        <v>0</v>
      </c>
      <c r="C12" s="14">
        <v>0</v>
      </c>
      <c r="D12" s="14">
        <v>0</v>
      </c>
      <c r="E12" s="18">
        <v>0</v>
      </c>
      <c r="F12" s="16">
        <v>0</v>
      </c>
      <c r="G12" s="16"/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7">
        <f t="shared" si="3"/>
        <v>0</v>
      </c>
    </row>
    <row r="13" spans="1:16" x14ac:dyDescent="0.25">
      <c r="A13" s="13" t="s">
        <v>5</v>
      </c>
      <c r="B13" s="14">
        <v>0</v>
      </c>
      <c r="C13" s="14">
        <v>0</v>
      </c>
      <c r="D13" s="14">
        <v>0</v>
      </c>
      <c r="E13" s="18">
        <v>0</v>
      </c>
      <c r="F13" s="16">
        <v>0</v>
      </c>
      <c r="G13" s="16"/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7">
        <f t="shared" si="3"/>
        <v>0</v>
      </c>
    </row>
    <row r="14" spans="1:16" x14ac:dyDescent="0.25">
      <c r="A14" s="13" t="s">
        <v>6</v>
      </c>
      <c r="B14" s="14">
        <v>32500000</v>
      </c>
      <c r="C14" s="14">
        <v>32500000</v>
      </c>
      <c r="D14" s="15">
        <v>2517920.0400000005</v>
      </c>
      <c r="E14" s="15">
        <v>2449907.59</v>
      </c>
      <c r="F14" s="28">
        <v>2806372.4800000004</v>
      </c>
      <c r="G14" s="28">
        <v>2524938.0799999996</v>
      </c>
      <c r="H14" s="28">
        <v>2575689.23</v>
      </c>
      <c r="I14" s="37">
        <v>2541704.36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7">
        <f t="shared" si="3"/>
        <v>15416531.780000001</v>
      </c>
    </row>
    <row r="15" spans="1:16" x14ac:dyDescent="0.25">
      <c r="A15" s="10" t="s">
        <v>7</v>
      </c>
      <c r="B15" s="11">
        <f t="shared" ref="B15" si="4">SUM(B16:B24)</f>
        <v>100228260</v>
      </c>
      <c r="C15" s="12">
        <f>SUM(C16:C24)</f>
        <v>94199016</v>
      </c>
      <c r="D15" s="11">
        <f>SUM(D16:D24)</f>
        <v>1259503.18</v>
      </c>
      <c r="E15" s="12">
        <f>SUM(E16:E24)</f>
        <v>6661202.1099999994</v>
      </c>
      <c r="F15" s="11">
        <f>SUM(F16:F24)</f>
        <v>5320615.7299999995</v>
      </c>
      <c r="G15" s="11">
        <f t="shared" ref="G15" si="5">SUM(G16:G24)</f>
        <v>3297388.62</v>
      </c>
      <c r="H15" s="11">
        <f>SUM(H16:H24)</f>
        <v>6911980.6799999988</v>
      </c>
      <c r="I15" s="11">
        <f t="shared" ref="I15:J15" si="6">SUM(I16:I24)</f>
        <v>14053726.900000002</v>
      </c>
      <c r="J15" s="11">
        <f t="shared" si="6"/>
        <v>0</v>
      </c>
      <c r="K15" s="11">
        <f>SUM(K16:K24)</f>
        <v>0</v>
      </c>
      <c r="L15" s="11">
        <f t="shared" ref="L15" si="7">SUM(L16:L24)</f>
        <v>0</v>
      </c>
      <c r="M15" s="11">
        <f>SUM(M16:M24)</f>
        <v>0</v>
      </c>
      <c r="N15" s="11">
        <f>SUM(N16:N24)</f>
        <v>0</v>
      </c>
      <c r="O15" s="11">
        <f>SUM(O16:O24)</f>
        <v>0</v>
      </c>
      <c r="P15" s="11">
        <f t="shared" si="3"/>
        <v>37504417.219999999</v>
      </c>
    </row>
    <row r="16" spans="1:16" x14ac:dyDescent="0.25">
      <c r="A16" s="13" t="s">
        <v>8</v>
      </c>
      <c r="B16" s="14">
        <v>33500000</v>
      </c>
      <c r="C16" s="14">
        <v>33650000</v>
      </c>
      <c r="D16" s="15">
        <v>1029279.11</v>
      </c>
      <c r="E16" s="15">
        <v>4529515.4499999993</v>
      </c>
      <c r="F16" s="28">
        <v>3580960.2399999998</v>
      </c>
      <c r="G16" s="28">
        <v>3171910.72</v>
      </c>
      <c r="H16" s="28">
        <v>2871413.46</v>
      </c>
      <c r="I16" s="37">
        <v>4453262.91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7">
        <f t="shared" si="3"/>
        <v>19636341.890000001</v>
      </c>
    </row>
    <row r="17" spans="1:16" x14ac:dyDescent="0.25">
      <c r="A17" s="13" t="s">
        <v>9</v>
      </c>
      <c r="B17" s="14">
        <v>4500000</v>
      </c>
      <c r="C17" s="14">
        <v>4500000</v>
      </c>
      <c r="D17" s="14">
        <v>0</v>
      </c>
      <c r="E17" s="18">
        <v>0</v>
      </c>
      <c r="F17" s="28">
        <v>502676.10000000003</v>
      </c>
      <c r="G17" s="16">
        <v>0</v>
      </c>
      <c r="H17" s="28">
        <v>531000</v>
      </c>
      <c r="I17" s="37">
        <v>149742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7">
        <f t="shared" si="3"/>
        <v>1183418.1000000001</v>
      </c>
    </row>
    <row r="18" spans="1:16" x14ac:dyDescent="0.25">
      <c r="A18" s="13" t="s">
        <v>10</v>
      </c>
      <c r="B18" s="14">
        <v>8500000</v>
      </c>
      <c r="C18" s="14">
        <v>8500000</v>
      </c>
      <c r="D18" s="14">
        <v>0</v>
      </c>
      <c r="E18" s="18">
        <v>0</v>
      </c>
      <c r="F18" s="16">
        <v>0</v>
      </c>
      <c r="G18" s="16">
        <v>0</v>
      </c>
      <c r="H18" s="16">
        <v>0</v>
      </c>
      <c r="I18" s="38">
        <v>4070638.47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7">
        <f t="shared" si="3"/>
        <v>4070638.47</v>
      </c>
    </row>
    <row r="19" spans="1:16" x14ac:dyDescent="0.25">
      <c r="A19" s="13" t="s">
        <v>11</v>
      </c>
      <c r="B19" s="14">
        <v>0</v>
      </c>
      <c r="C19" s="14">
        <v>1105000</v>
      </c>
      <c r="D19" s="14">
        <v>0</v>
      </c>
      <c r="E19" s="18">
        <v>0</v>
      </c>
      <c r="F19" s="28">
        <v>318914</v>
      </c>
      <c r="G19" s="28">
        <v>56876</v>
      </c>
      <c r="H19" s="28">
        <v>41450</v>
      </c>
      <c r="I19" s="39">
        <v>166800.04999999999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7">
        <f t="shared" si="3"/>
        <v>584040.05000000005</v>
      </c>
    </row>
    <row r="20" spans="1:16" x14ac:dyDescent="0.25">
      <c r="A20" s="13" t="s">
        <v>12</v>
      </c>
      <c r="B20" s="14">
        <f>11000000+14000000</f>
        <v>25000000</v>
      </c>
      <c r="C20" s="14">
        <f>11261000+11293000</f>
        <v>22554000</v>
      </c>
      <c r="D20" s="15">
        <v>230224.06999999998</v>
      </c>
      <c r="E20" s="15">
        <v>697264.6399999999</v>
      </c>
      <c r="F20" s="28">
        <v>-520720.89999999991</v>
      </c>
      <c r="G20" s="16">
        <v>0</v>
      </c>
      <c r="H20" s="28">
        <v>192750</v>
      </c>
      <c r="I20" s="37">
        <v>3980905.67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7">
        <f t="shared" si="3"/>
        <v>4580423.4799999995</v>
      </c>
    </row>
    <row r="21" spans="1:16" x14ac:dyDescent="0.25">
      <c r="A21" s="13" t="s">
        <v>13</v>
      </c>
      <c r="B21" s="14">
        <v>7000000</v>
      </c>
      <c r="C21" s="14">
        <v>7000000</v>
      </c>
      <c r="D21" s="14">
        <v>0</v>
      </c>
      <c r="E21" s="18">
        <v>0</v>
      </c>
      <c r="F21" s="16">
        <v>0</v>
      </c>
      <c r="G21" s="16">
        <v>0</v>
      </c>
      <c r="H21" s="28">
        <v>2955122.4</v>
      </c>
      <c r="I21" s="40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7">
        <f t="shared" si="3"/>
        <v>2955122.4</v>
      </c>
    </row>
    <row r="22" spans="1:16" x14ac:dyDescent="0.25">
      <c r="A22" s="13" t="s">
        <v>14</v>
      </c>
      <c r="B22" s="14">
        <v>6000000</v>
      </c>
      <c r="C22" s="14">
        <v>1670756</v>
      </c>
      <c r="D22" s="14">
        <v>0</v>
      </c>
      <c r="E22" s="15">
        <v>4130</v>
      </c>
      <c r="F22" s="28">
        <v>88620.06</v>
      </c>
      <c r="G22" s="28">
        <v>4130</v>
      </c>
      <c r="H22" s="28">
        <v>92696.33</v>
      </c>
      <c r="I22" s="37">
        <v>384645.70999999996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7">
        <f t="shared" si="3"/>
        <v>574222.1</v>
      </c>
    </row>
    <row r="23" spans="1:16" x14ac:dyDescent="0.25">
      <c r="A23" s="13" t="s">
        <v>15</v>
      </c>
      <c r="B23" s="14">
        <v>10728260</v>
      </c>
      <c r="C23" s="14">
        <v>10019260</v>
      </c>
      <c r="D23" s="14">
        <v>0</v>
      </c>
      <c r="E23" s="15">
        <v>1430292.02</v>
      </c>
      <c r="F23" s="28">
        <v>882695.6</v>
      </c>
      <c r="G23" s="28">
        <v>38800.800000000003</v>
      </c>
      <c r="H23" s="28">
        <v>216550.89</v>
      </c>
      <c r="I23" s="37">
        <v>757042.91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f t="shared" si="3"/>
        <v>3325382.22</v>
      </c>
    </row>
    <row r="24" spans="1:16" x14ac:dyDescent="0.25">
      <c r="A24" s="13" t="s">
        <v>16</v>
      </c>
      <c r="B24" s="14">
        <v>5000000</v>
      </c>
      <c r="C24" s="14">
        <v>5200000</v>
      </c>
      <c r="D24" s="14">
        <v>0</v>
      </c>
      <c r="E24" s="18">
        <v>0</v>
      </c>
      <c r="F24" s="28">
        <v>467470.63</v>
      </c>
      <c r="G24" s="28">
        <v>25671.1</v>
      </c>
      <c r="H24" s="28">
        <v>10997.6</v>
      </c>
      <c r="I24" s="37">
        <v>90689.18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7">
        <f t="shared" si="3"/>
        <v>594828.51</v>
      </c>
    </row>
    <row r="25" spans="1:16" x14ac:dyDescent="0.25">
      <c r="A25" s="10" t="s">
        <v>17</v>
      </c>
      <c r="B25" s="11">
        <f>SUM(B26:B34)</f>
        <v>25300000</v>
      </c>
      <c r="C25" s="12">
        <f>SUM(C26:C34)</f>
        <v>20072000</v>
      </c>
      <c r="D25" s="11">
        <f>SUM(D26:D34)</f>
        <v>0</v>
      </c>
      <c r="E25" s="12">
        <f>SUM(E26:E34)</f>
        <v>140729</v>
      </c>
      <c r="F25" s="11">
        <f>SUM(F26:F34)</f>
        <v>2517314.5</v>
      </c>
      <c r="G25" s="11">
        <f t="shared" ref="G25" si="8">SUM(G26:G34)</f>
        <v>156222.10999999999</v>
      </c>
      <c r="H25" s="11">
        <f>SUM(H26:H34)</f>
        <v>598041.87</v>
      </c>
      <c r="I25" s="11">
        <f>SUM(I26:I34)</f>
        <v>3979661.2</v>
      </c>
      <c r="J25" s="11">
        <f>SUM(J26:J34)</f>
        <v>0</v>
      </c>
      <c r="K25" s="11">
        <f>SUM(K26:K34)</f>
        <v>0</v>
      </c>
      <c r="L25" s="11">
        <f t="shared" ref="L25" si="9">SUM(L26:L34)</f>
        <v>0</v>
      </c>
      <c r="M25" s="11">
        <f>SUM(M26:M34)</f>
        <v>0</v>
      </c>
      <c r="N25" s="11">
        <f>SUM(N26:N34)</f>
        <v>0</v>
      </c>
      <c r="O25" s="11">
        <f>SUM(O26:O34)</f>
        <v>0</v>
      </c>
      <c r="P25" s="11">
        <f t="shared" si="3"/>
        <v>7391968.6799999997</v>
      </c>
    </row>
    <row r="26" spans="1:16" x14ac:dyDescent="0.25">
      <c r="A26" s="13" t="s">
        <v>18</v>
      </c>
      <c r="B26" s="14">
        <v>4500000</v>
      </c>
      <c r="C26" s="14">
        <v>1500000</v>
      </c>
      <c r="D26" s="14">
        <v>0</v>
      </c>
      <c r="E26" s="15">
        <v>112052</v>
      </c>
      <c r="F26" s="28">
        <v>19635</v>
      </c>
      <c r="G26" s="28">
        <v>77615.25</v>
      </c>
      <c r="H26" s="28">
        <v>8690</v>
      </c>
      <c r="I26" s="37">
        <v>234274.87000000002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7">
        <f t="shared" si="3"/>
        <v>452267.12</v>
      </c>
    </row>
    <row r="27" spans="1:16" x14ac:dyDescent="0.25">
      <c r="A27" s="13" t="s">
        <v>19</v>
      </c>
      <c r="B27" s="14">
        <v>150000</v>
      </c>
      <c r="C27" s="14">
        <v>322000</v>
      </c>
      <c r="D27" s="14">
        <v>0</v>
      </c>
      <c r="E27" s="15">
        <v>7322</v>
      </c>
      <c r="F27" s="16">
        <v>0</v>
      </c>
      <c r="G27" s="16">
        <v>0</v>
      </c>
      <c r="H27" s="29">
        <v>14160</v>
      </c>
      <c r="I27" s="37">
        <v>76464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7">
        <f t="shared" si="3"/>
        <v>97946</v>
      </c>
    </row>
    <row r="28" spans="1:16" x14ac:dyDescent="0.25">
      <c r="A28" s="13" t="s">
        <v>20</v>
      </c>
      <c r="B28" s="14">
        <v>400000</v>
      </c>
      <c r="C28" s="14">
        <v>2700000</v>
      </c>
      <c r="D28" s="14">
        <v>0</v>
      </c>
      <c r="E28" s="18">
        <v>0</v>
      </c>
      <c r="F28" s="28">
        <v>412398.2</v>
      </c>
      <c r="G28" s="28">
        <v>26339.96</v>
      </c>
      <c r="H28" s="28">
        <v>14160</v>
      </c>
      <c r="I28" s="37">
        <v>1078726.3599999999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7">
        <f t="shared" si="3"/>
        <v>1531624.52</v>
      </c>
    </row>
    <row r="29" spans="1:16" x14ac:dyDescent="0.25">
      <c r="A29" s="13" t="s">
        <v>21</v>
      </c>
      <c r="B29" s="14">
        <v>0</v>
      </c>
      <c r="C29" s="14">
        <v>0</v>
      </c>
      <c r="D29" s="14">
        <v>0</v>
      </c>
      <c r="E29" s="18">
        <v>0</v>
      </c>
      <c r="F29" s="16">
        <v>0</v>
      </c>
      <c r="G29" s="16">
        <v>0</v>
      </c>
      <c r="H29" s="16">
        <v>0</v>
      </c>
      <c r="I29" s="40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7">
        <f t="shared" si="3"/>
        <v>0</v>
      </c>
    </row>
    <row r="30" spans="1:16" x14ac:dyDescent="0.25">
      <c r="A30" s="13" t="s">
        <v>22</v>
      </c>
      <c r="B30" s="14">
        <v>0</v>
      </c>
      <c r="C30" s="14">
        <v>1000000</v>
      </c>
      <c r="D30" s="14">
        <v>0</v>
      </c>
      <c r="E30" s="18">
        <v>0</v>
      </c>
      <c r="F30" s="28">
        <v>622949.86</v>
      </c>
      <c r="G30" s="16">
        <v>0</v>
      </c>
      <c r="H30" s="16">
        <v>0</v>
      </c>
      <c r="I30" s="40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f t="shared" si="3"/>
        <v>622949.86</v>
      </c>
    </row>
    <row r="31" spans="1:16" x14ac:dyDescent="0.25">
      <c r="A31" s="13" t="s">
        <v>23</v>
      </c>
      <c r="B31" s="14">
        <v>0</v>
      </c>
      <c r="C31" s="14">
        <v>50000</v>
      </c>
      <c r="D31" s="14">
        <v>0</v>
      </c>
      <c r="E31" s="18">
        <v>0</v>
      </c>
      <c r="F31" s="16">
        <v>0</v>
      </c>
      <c r="G31" s="16">
        <v>0</v>
      </c>
      <c r="H31" s="29">
        <v>1840.8</v>
      </c>
      <c r="I31" s="40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f t="shared" si="3"/>
        <v>1840.8</v>
      </c>
    </row>
    <row r="32" spans="1:16" x14ac:dyDescent="0.25">
      <c r="A32" s="13" t="s">
        <v>24</v>
      </c>
      <c r="B32" s="14">
        <v>10000000</v>
      </c>
      <c r="C32" s="14">
        <f>10000000+50000</f>
        <v>10050000</v>
      </c>
      <c r="D32" s="14">
        <v>0</v>
      </c>
      <c r="E32" s="18">
        <v>0</v>
      </c>
      <c r="F32" s="28">
        <v>1065920</v>
      </c>
      <c r="G32" s="16">
        <v>0</v>
      </c>
      <c r="H32" s="29">
        <v>400000</v>
      </c>
      <c r="I32" s="39">
        <v>1290535.31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7">
        <f t="shared" si="3"/>
        <v>2756455.31</v>
      </c>
    </row>
    <row r="33" spans="1:16" x14ac:dyDescent="0.25">
      <c r="A33" s="13" t="s">
        <v>25</v>
      </c>
      <c r="B33" s="14">
        <v>0</v>
      </c>
      <c r="C33" s="14">
        <v>0</v>
      </c>
      <c r="D33" s="14">
        <v>0</v>
      </c>
      <c r="E33" s="18">
        <v>0</v>
      </c>
      <c r="F33" s="16">
        <v>0</v>
      </c>
      <c r="G33" s="16">
        <v>0</v>
      </c>
      <c r="H33" s="16">
        <v>0</v>
      </c>
      <c r="I33" s="40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7">
        <f t="shared" si="3"/>
        <v>0</v>
      </c>
    </row>
    <row r="34" spans="1:16" x14ac:dyDescent="0.25">
      <c r="A34" s="13" t="s">
        <v>26</v>
      </c>
      <c r="B34" s="14">
        <v>10250000</v>
      </c>
      <c r="C34" s="14">
        <v>4450000</v>
      </c>
      <c r="D34" s="14">
        <v>0</v>
      </c>
      <c r="E34" s="15">
        <v>21355</v>
      </c>
      <c r="F34" s="28">
        <v>396411.44000000006</v>
      </c>
      <c r="G34" s="28">
        <v>52266.9</v>
      </c>
      <c r="H34" s="29">
        <v>159191.07</v>
      </c>
      <c r="I34" s="39">
        <v>1299660.6600000001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7">
        <f t="shared" si="3"/>
        <v>1928885.0700000003</v>
      </c>
    </row>
    <row r="35" spans="1:16" x14ac:dyDescent="0.25">
      <c r="A35" s="10" t="s">
        <v>27</v>
      </c>
      <c r="B35" s="11">
        <f>SUM(B36:B43)</f>
        <v>3000000</v>
      </c>
      <c r="C35" s="12">
        <f>SUM(C36:C43)</f>
        <v>3000000</v>
      </c>
      <c r="D35" s="11">
        <f>SUM(D36:D43)</f>
        <v>0</v>
      </c>
      <c r="E35" s="12">
        <f t="shared" ref="E35:F35" si="10">SUM(E36:E43)</f>
        <v>0</v>
      </c>
      <c r="F35" s="11">
        <f t="shared" si="10"/>
        <v>0</v>
      </c>
      <c r="G35" s="11">
        <f t="shared" ref="G35" si="11">SUM(G36:G43)</f>
        <v>0</v>
      </c>
      <c r="H35" s="11">
        <f t="shared" ref="H35" si="12">SUM(H36:H43)</f>
        <v>0</v>
      </c>
      <c r="I35" s="11">
        <f t="shared" ref="I35" si="13">SUM(I36:I43)</f>
        <v>0</v>
      </c>
      <c r="J35" s="11">
        <f>SUM(J36:J43)</f>
        <v>0</v>
      </c>
      <c r="K35" s="11">
        <f>SUM(K36:K43)</f>
        <v>0</v>
      </c>
      <c r="L35" s="11">
        <f t="shared" ref="L35" si="14">SUM(L36:L43)</f>
        <v>0</v>
      </c>
      <c r="M35" s="11">
        <f t="shared" ref="M35" si="15">SUM(M36:M43)</f>
        <v>0</v>
      </c>
      <c r="N35" s="11">
        <f>SUM(N36:N43)</f>
        <v>0</v>
      </c>
      <c r="O35" s="11">
        <f>SUM(O36:O43)</f>
        <v>0</v>
      </c>
      <c r="P35" s="11">
        <f t="shared" si="3"/>
        <v>0</v>
      </c>
    </row>
    <row r="36" spans="1:16" x14ac:dyDescent="0.25">
      <c r="A36" s="13" t="s">
        <v>28</v>
      </c>
      <c r="B36" s="14">
        <v>3000000</v>
      </c>
      <c r="C36" s="14">
        <v>3000000</v>
      </c>
      <c r="D36" s="14">
        <v>0</v>
      </c>
      <c r="E36" s="19">
        <v>0</v>
      </c>
      <c r="F36" s="29">
        <v>0</v>
      </c>
      <c r="G36" s="20">
        <v>0</v>
      </c>
      <c r="H36" s="20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7">
        <f t="shared" si="3"/>
        <v>0</v>
      </c>
    </row>
    <row r="37" spans="1:16" x14ac:dyDescent="0.25">
      <c r="A37" s="13" t="s">
        <v>29</v>
      </c>
      <c r="B37" s="20">
        <v>0</v>
      </c>
      <c r="C37" s="14">
        <v>0</v>
      </c>
      <c r="D37" s="20">
        <v>0</v>
      </c>
      <c r="E37" s="19">
        <v>0</v>
      </c>
      <c r="F37" s="29">
        <v>0</v>
      </c>
      <c r="G37" s="20">
        <v>0</v>
      </c>
      <c r="H37" s="20">
        <v>0</v>
      </c>
      <c r="I37" s="16">
        <v>0</v>
      </c>
      <c r="J37" s="20">
        <v>0</v>
      </c>
      <c r="K37" s="20">
        <v>0</v>
      </c>
      <c r="L37" s="20">
        <v>0</v>
      </c>
      <c r="M37" s="20">
        <v>0</v>
      </c>
      <c r="N37" s="16">
        <v>0</v>
      </c>
      <c r="O37" s="20">
        <v>0</v>
      </c>
      <c r="P37" s="17">
        <f t="shared" si="3"/>
        <v>0</v>
      </c>
    </row>
    <row r="38" spans="1:16" x14ac:dyDescent="0.25">
      <c r="A38" s="13" t="s">
        <v>30</v>
      </c>
      <c r="B38" s="20">
        <v>0</v>
      </c>
      <c r="C38" s="14">
        <v>0</v>
      </c>
      <c r="D38" s="20">
        <v>0</v>
      </c>
      <c r="E38" s="19">
        <v>0</v>
      </c>
      <c r="F38" s="29">
        <v>0</v>
      </c>
      <c r="G38" s="20">
        <v>0</v>
      </c>
      <c r="H38" s="20">
        <v>0</v>
      </c>
      <c r="I38" s="16">
        <v>0</v>
      </c>
      <c r="J38" s="20">
        <v>0</v>
      </c>
      <c r="K38" s="20">
        <v>0</v>
      </c>
      <c r="L38" s="20">
        <v>0</v>
      </c>
      <c r="M38" s="20">
        <v>0</v>
      </c>
      <c r="N38" s="16">
        <v>0</v>
      </c>
      <c r="O38" s="20">
        <v>0</v>
      </c>
      <c r="P38" s="17">
        <f t="shared" si="3"/>
        <v>0</v>
      </c>
    </row>
    <row r="39" spans="1:16" x14ac:dyDescent="0.25">
      <c r="A39" s="13" t="s">
        <v>31</v>
      </c>
      <c r="B39" s="20">
        <v>0</v>
      </c>
      <c r="C39" s="14">
        <v>0</v>
      </c>
      <c r="D39" s="20">
        <v>0</v>
      </c>
      <c r="E39" s="19">
        <v>0</v>
      </c>
      <c r="F39" s="29">
        <v>0</v>
      </c>
      <c r="G39" s="20">
        <v>0</v>
      </c>
      <c r="H39" s="20">
        <v>0</v>
      </c>
      <c r="I39" s="16">
        <v>0</v>
      </c>
      <c r="J39" s="20">
        <v>0</v>
      </c>
      <c r="K39" s="20">
        <v>0</v>
      </c>
      <c r="L39" s="20">
        <v>0</v>
      </c>
      <c r="M39" s="20">
        <v>0</v>
      </c>
      <c r="N39" s="16">
        <v>0</v>
      </c>
      <c r="O39" s="20">
        <v>0</v>
      </c>
      <c r="P39" s="17">
        <f t="shared" si="3"/>
        <v>0</v>
      </c>
    </row>
    <row r="40" spans="1:16" x14ac:dyDescent="0.25">
      <c r="A40" s="13" t="s">
        <v>32</v>
      </c>
      <c r="B40" s="20">
        <v>0</v>
      </c>
      <c r="C40" s="14">
        <v>0</v>
      </c>
      <c r="D40" s="20">
        <v>0</v>
      </c>
      <c r="E40" s="19">
        <v>0</v>
      </c>
      <c r="F40" s="29">
        <v>0</v>
      </c>
      <c r="G40" s="20">
        <v>0</v>
      </c>
      <c r="H40" s="20">
        <v>0</v>
      </c>
      <c r="I40" s="16">
        <v>0</v>
      </c>
      <c r="J40" s="20">
        <v>0</v>
      </c>
      <c r="K40" s="20">
        <v>0</v>
      </c>
      <c r="L40" s="20">
        <v>0</v>
      </c>
      <c r="M40" s="20">
        <v>0</v>
      </c>
      <c r="N40" s="16">
        <v>0</v>
      </c>
      <c r="O40" s="20">
        <v>0</v>
      </c>
      <c r="P40" s="17">
        <f t="shared" si="3"/>
        <v>0</v>
      </c>
    </row>
    <row r="41" spans="1:16" x14ac:dyDescent="0.25">
      <c r="A41" s="13" t="s">
        <v>33</v>
      </c>
      <c r="B41" s="20">
        <v>0</v>
      </c>
      <c r="C41" s="14">
        <v>0</v>
      </c>
      <c r="D41" s="20">
        <v>0</v>
      </c>
      <c r="E41" s="19">
        <v>0</v>
      </c>
      <c r="F41" s="29">
        <v>0</v>
      </c>
      <c r="G41" s="20">
        <v>0</v>
      </c>
      <c r="H41" s="20">
        <v>0</v>
      </c>
      <c r="I41" s="16">
        <v>0</v>
      </c>
      <c r="J41" s="20">
        <v>0</v>
      </c>
      <c r="K41" s="20">
        <v>0</v>
      </c>
      <c r="L41" s="20">
        <v>0</v>
      </c>
      <c r="M41" s="20">
        <v>0</v>
      </c>
      <c r="N41" s="16">
        <v>0</v>
      </c>
      <c r="O41" s="20">
        <v>0</v>
      </c>
      <c r="P41" s="17">
        <f t="shared" ref="P41:P72" si="16">SUM(D41:O41)</f>
        <v>0</v>
      </c>
    </row>
    <row r="42" spans="1:16" x14ac:dyDescent="0.25">
      <c r="A42" s="13" t="s">
        <v>34</v>
      </c>
      <c r="B42" s="20">
        <v>0</v>
      </c>
      <c r="C42" s="14">
        <v>0</v>
      </c>
      <c r="D42" s="20">
        <v>0</v>
      </c>
      <c r="E42" s="19">
        <v>0</v>
      </c>
      <c r="F42" s="29">
        <v>0</v>
      </c>
      <c r="G42" s="20">
        <v>0</v>
      </c>
      <c r="H42" s="20">
        <v>0</v>
      </c>
      <c r="I42" s="16">
        <v>0</v>
      </c>
      <c r="J42" s="20">
        <v>0</v>
      </c>
      <c r="K42" s="20">
        <v>0</v>
      </c>
      <c r="L42" s="20">
        <v>0</v>
      </c>
      <c r="M42" s="20">
        <v>0</v>
      </c>
      <c r="N42" s="16">
        <v>0</v>
      </c>
      <c r="O42" s="20">
        <v>0</v>
      </c>
      <c r="P42" s="17">
        <f t="shared" si="16"/>
        <v>0</v>
      </c>
    </row>
    <row r="43" spans="1:16" x14ac:dyDescent="0.25">
      <c r="A43" s="13" t="s">
        <v>35</v>
      </c>
      <c r="B43" s="20">
        <v>0</v>
      </c>
      <c r="C43" s="14">
        <v>0</v>
      </c>
      <c r="D43" s="20">
        <v>0</v>
      </c>
      <c r="E43" s="19">
        <v>0</v>
      </c>
      <c r="F43" s="29">
        <v>0</v>
      </c>
      <c r="G43" s="20">
        <v>0</v>
      </c>
      <c r="H43" s="20">
        <v>0</v>
      </c>
      <c r="I43" s="16">
        <v>0</v>
      </c>
      <c r="J43" s="20">
        <v>0</v>
      </c>
      <c r="K43" s="20">
        <v>0</v>
      </c>
      <c r="L43" s="20">
        <v>0</v>
      </c>
      <c r="M43" s="20">
        <v>0</v>
      </c>
      <c r="N43" s="16">
        <v>0</v>
      </c>
      <c r="O43" s="20">
        <v>0</v>
      </c>
      <c r="P43" s="17">
        <f t="shared" si="16"/>
        <v>0</v>
      </c>
    </row>
    <row r="44" spans="1:16" x14ac:dyDescent="0.25">
      <c r="A44" s="10" t="s">
        <v>36</v>
      </c>
      <c r="B44" s="11">
        <f>SUM(B45:B50)</f>
        <v>0</v>
      </c>
      <c r="C44" s="12">
        <f>SUM(C45:C50)</f>
        <v>0</v>
      </c>
      <c r="D44" s="11">
        <f>SUM(D45:D50)</f>
        <v>0</v>
      </c>
      <c r="E44" s="12">
        <f t="shared" ref="E44:F44" si="17">SUM(E45:E50)</f>
        <v>0</v>
      </c>
      <c r="F44" s="11">
        <f t="shared" si="17"/>
        <v>0</v>
      </c>
      <c r="G44" s="11">
        <f t="shared" ref="G44" si="18">SUM(G45:G50)</f>
        <v>0</v>
      </c>
      <c r="H44" s="20">
        <v>0</v>
      </c>
      <c r="I44" s="11">
        <f t="shared" ref="I44" si="19">SUM(I45:I50)</f>
        <v>0</v>
      </c>
      <c r="J44" s="20">
        <v>0</v>
      </c>
      <c r="K44" s="20">
        <v>0</v>
      </c>
      <c r="L44" s="20">
        <v>0</v>
      </c>
      <c r="M44" s="20">
        <v>0</v>
      </c>
      <c r="N44" s="11">
        <f t="shared" ref="N44" si="20">SUM(N45:N50)</f>
        <v>0</v>
      </c>
      <c r="O44" s="20">
        <v>0</v>
      </c>
      <c r="P44" s="11">
        <f t="shared" si="16"/>
        <v>0</v>
      </c>
    </row>
    <row r="45" spans="1:16" x14ac:dyDescent="0.25">
      <c r="A45" s="13" t="s">
        <v>37</v>
      </c>
      <c r="B45" s="20">
        <v>0</v>
      </c>
      <c r="C45" s="14">
        <v>0</v>
      </c>
      <c r="D45" s="20">
        <v>0</v>
      </c>
      <c r="E45" s="19">
        <v>0</v>
      </c>
      <c r="F45" s="29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17">
        <f t="shared" si="16"/>
        <v>0</v>
      </c>
    </row>
    <row r="46" spans="1:16" x14ac:dyDescent="0.25">
      <c r="A46" s="13" t="s">
        <v>38</v>
      </c>
      <c r="B46" s="20">
        <v>0</v>
      </c>
      <c r="C46" s="14">
        <v>0</v>
      </c>
      <c r="D46" s="20">
        <v>0</v>
      </c>
      <c r="E46" s="19">
        <v>0</v>
      </c>
      <c r="F46" s="29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17">
        <f t="shared" si="16"/>
        <v>0</v>
      </c>
    </row>
    <row r="47" spans="1:16" x14ac:dyDescent="0.25">
      <c r="A47" s="13" t="s">
        <v>39</v>
      </c>
      <c r="B47" s="20">
        <v>0</v>
      </c>
      <c r="C47" s="14">
        <v>0</v>
      </c>
      <c r="D47" s="20">
        <v>0</v>
      </c>
      <c r="E47" s="19">
        <v>0</v>
      </c>
      <c r="F47" s="29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17">
        <f t="shared" si="16"/>
        <v>0</v>
      </c>
    </row>
    <row r="48" spans="1:16" x14ac:dyDescent="0.25">
      <c r="A48" s="13" t="s">
        <v>40</v>
      </c>
      <c r="B48" s="20">
        <v>0</v>
      </c>
      <c r="C48" s="14">
        <v>0</v>
      </c>
      <c r="D48" s="20">
        <v>0</v>
      </c>
      <c r="E48" s="19">
        <v>0</v>
      </c>
      <c r="F48" s="29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17">
        <f t="shared" si="16"/>
        <v>0</v>
      </c>
    </row>
    <row r="49" spans="1:16" x14ac:dyDescent="0.25">
      <c r="A49" s="13" t="s">
        <v>41</v>
      </c>
      <c r="B49" s="20">
        <v>0</v>
      </c>
      <c r="C49" s="14">
        <v>0</v>
      </c>
      <c r="D49" s="20">
        <v>0</v>
      </c>
      <c r="E49" s="19">
        <v>0</v>
      </c>
      <c r="F49" s="29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7">
        <f t="shared" si="16"/>
        <v>0</v>
      </c>
    </row>
    <row r="50" spans="1:16" x14ac:dyDescent="0.25">
      <c r="A50" s="13" t="s">
        <v>42</v>
      </c>
      <c r="B50" s="20">
        <v>0</v>
      </c>
      <c r="C50" s="14">
        <v>0</v>
      </c>
      <c r="D50" s="20">
        <v>0</v>
      </c>
      <c r="E50" s="19">
        <v>0</v>
      </c>
      <c r="F50" s="29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17">
        <f t="shared" si="16"/>
        <v>0</v>
      </c>
    </row>
    <row r="51" spans="1:16" x14ac:dyDescent="0.25">
      <c r="A51" s="10" t="s">
        <v>43</v>
      </c>
      <c r="B51" s="11">
        <f>SUM(B52:B60)</f>
        <v>9000000</v>
      </c>
      <c r="C51" s="12">
        <f>SUM(C52:C60)</f>
        <v>6000000</v>
      </c>
      <c r="D51" s="11">
        <f>SUM(D52:D60)</f>
        <v>0</v>
      </c>
      <c r="E51" s="12">
        <f>SUM(E52:E60)</f>
        <v>2316</v>
      </c>
      <c r="F51" s="11">
        <f t="shared" ref="F51" si="21">SUM(F52:F60)</f>
        <v>0</v>
      </c>
      <c r="G51" s="11">
        <f>SUM(G52:G60)</f>
        <v>83108.89</v>
      </c>
      <c r="H51" s="11">
        <f>SUM(H52:H60)</f>
        <v>40002</v>
      </c>
      <c r="I51" s="11">
        <f>SUM(I52:I60)</f>
        <v>267514.96999999997</v>
      </c>
      <c r="J51" s="11">
        <f>SUM(J52:J60)</f>
        <v>0</v>
      </c>
      <c r="K51" s="11">
        <f>SUM(K52:K60)</f>
        <v>0</v>
      </c>
      <c r="L51" s="11">
        <f t="shared" ref="L51" si="22">SUM(L52:L60)</f>
        <v>0</v>
      </c>
      <c r="M51" s="11">
        <f>SUM(M52:M60)</f>
        <v>0</v>
      </c>
      <c r="N51" s="11">
        <f>SUM(N52:N60)</f>
        <v>0</v>
      </c>
      <c r="O51" s="11">
        <f>SUM(O52:O60)</f>
        <v>0</v>
      </c>
      <c r="P51" s="11">
        <f t="shared" si="16"/>
        <v>392941.86</v>
      </c>
    </row>
    <row r="52" spans="1:16" x14ac:dyDescent="0.25">
      <c r="A52" s="13" t="s">
        <v>44</v>
      </c>
      <c r="B52" s="14">
        <v>5500000</v>
      </c>
      <c r="C52" s="14">
        <v>2500000</v>
      </c>
      <c r="D52" s="14">
        <v>0</v>
      </c>
      <c r="E52" s="21">
        <v>2316</v>
      </c>
      <c r="F52" s="29">
        <v>0</v>
      </c>
      <c r="G52" s="28">
        <v>83108.89</v>
      </c>
      <c r="H52" s="28">
        <v>40002</v>
      </c>
      <c r="I52" s="37">
        <v>267514.96999999997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17">
        <f t="shared" si="16"/>
        <v>392941.86</v>
      </c>
    </row>
    <row r="53" spans="1:16" x14ac:dyDescent="0.25">
      <c r="A53" s="13" t="s">
        <v>45</v>
      </c>
      <c r="B53" s="14">
        <v>500000</v>
      </c>
      <c r="C53" s="14">
        <v>500000</v>
      </c>
      <c r="D53" s="14">
        <v>0</v>
      </c>
      <c r="E53" s="19">
        <v>0</v>
      </c>
      <c r="F53" s="29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17">
        <f t="shared" si="16"/>
        <v>0</v>
      </c>
    </row>
    <row r="54" spans="1:16" x14ac:dyDescent="0.25">
      <c r="A54" s="13" t="s">
        <v>46</v>
      </c>
      <c r="B54" s="14">
        <v>0</v>
      </c>
      <c r="C54" s="14">
        <v>0</v>
      </c>
      <c r="D54" s="14">
        <v>0</v>
      </c>
      <c r="E54" s="19">
        <v>0</v>
      </c>
      <c r="F54" s="29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7">
        <f t="shared" si="16"/>
        <v>0</v>
      </c>
    </row>
    <row r="55" spans="1:16" x14ac:dyDescent="0.25">
      <c r="A55" s="13" t="s">
        <v>47</v>
      </c>
      <c r="B55" s="14">
        <v>3000000</v>
      </c>
      <c r="C55" s="14">
        <v>3000000</v>
      </c>
      <c r="D55" s="14">
        <v>0</v>
      </c>
      <c r="E55" s="19">
        <v>0</v>
      </c>
      <c r="F55" s="29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17">
        <f t="shared" si="16"/>
        <v>0</v>
      </c>
    </row>
    <row r="56" spans="1:16" x14ac:dyDescent="0.25">
      <c r="A56" s="13" t="s">
        <v>48</v>
      </c>
      <c r="B56" s="14">
        <v>0</v>
      </c>
      <c r="C56" s="14">
        <v>0</v>
      </c>
      <c r="D56" s="14">
        <v>0</v>
      </c>
      <c r="E56" s="19">
        <v>0</v>
      </c>
      <c r="F56" s="29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17">
        <f t="shared" si="16"/>
        <v>0</v>
      </c>
    </row>
    <row r="57" spans="1:16" x14ac:dyDescent="0.25">
      <c r="A57" s="13" t="s">
        <v>49</v>
      </c>
      <c r="B57" s="14">
        <v>0</v>
      </c>
      <c r="C57" s="14">
        <v>0</v>
      </c>
      <c r="D57" s="14">
        <v>0</v>
      </c>
      <c r="E57" s="19">
        <v>0</v>
      </c>
      <c r="F57" s="29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17">
        <f t="shared" si="16"/>
        <v>0</v>
      </c>
    </row>
    <row r="58" spans="1:16" x14ac:dyDescent="0.25">
      <c r="A58" s="13" t="s">
        <v>50</v>
      </c>
      <c r="B58" s="14">
        <v>0</v>
      </c>
      <c r="C58" s="14">
        <v>0</v>
      </c>
      <c r="D58" s="14">
        <v>0</v>
      </c>
      <c r="E58" s="19">
        <v>0</v>
      </c>
      <c r="F58" s="29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17">
        <f t="shared" si="16"/>
        <v>0</v>
      </c>
    </row>
    <row r="59" spans="1:16" x14ac:dyDescent="0.25">
      <c r="A59" s="13" t="s">
        <v>51</v>
      </c>
      <c r="B59" s="14">
        <v>0</v>
      </c>
      <c r="C59" s="14">
        <v>0</v>
      </c>
      <c r="D59" s="14">
        <v>0</v>
      </c>
      <c r="E59" s="19">
        <v>0</v>
      </c>
      <c r="F59" s="29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7">
        <f t="shared" si="16"/>
        <v>0</v>
      </c>
    </row>
    <row r="60" spans="1:16" x14ac:dyDescent="0.25">
      <c r="A60" s="13" t="s">
        <v>52</v>
      </c>
      <c r="B60" s="14">
        <v>0</v>
      </c>
      <c r="C60" s="14">
        <v>0</v>
      </c>
      <c r="D60" s="14">
        <v>0</v>
      </c>
      <c r="E60" s="19">
        <v>0</v>
      </c>
      <c r="F60" s="29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17">
        <f t="shared" si="16"/>
        <v>0</v>
      </c>
    </row>
    <row r="61" spans="1:16" x14ac:dyDescent="0.25">
      <c r="A61" s="10" t="s">
        <v>53</v>
      </c>
      <c r="B61" s="11">
        <f>SUM(B62:B65)</f>
        <v>8000000</v>
      </c>
      <c r="C61" s="12">
        <f>SUM(C62:C65)</f>
        <v>4991592</v>
      </c>
      <c r="D61" s="11">
        <f>SUM(D62:D65)</f>
        <v>0</v>
      </c>
      <c r="E61" s="12">
        <f t="shared" ref="E61:F61" si="23">SUM(E62:E65)</f>
        <v>0</v>
      </c>
      <c r="F61" s="11">
        <f t="shared" si="23"/>
        <v>0</v>
      </c>
      <c r="G61" s="11">
        <f t="shared" ref="G61" si="24">SUM(G62:G65)</f>
        <v>0</v>
      </c>
      <c r="H61" s="11">
        <f t="shared" ref="H61" si="25">SUM(H62:H65)</f>
        <v>0</v>
      </c>
      <c r="I61" s="11">
        <f>SUM(I62:I65)</f>
        <v>0</v>
      </c>
      <c r="J61" s="11">
        <f t="shared" ref="J61" si="26">SUM(J62:J65)</f>
        <v>0</v>
      </c>
      <c r="K61" s="11">
        <f>SUM(K62:K65)</f>
        <v>0</v>
      </c>
      <c r="L61" s="11">
        <f t="shared" ref="L61" si="27">SUM(L62:L65)</f>
        <v>0</v>
      </c>
      <c r="M61" s="11">
        <f t="shared" ref="M61" si="28">SUM(M62:M65)</f>
        <v>0</v>
      </c>
      <c r="N61" s="11">
        <f>SUM(N62:N65)</f>
        <v>0</v>
      </c>
      <c r="O61" s="11">
        <f>SUM(O62:O65)</f>
        <v>0</v>
      </c>
      <c r="P61" s="11">
        <f t="shared" si="16"/>
        <v>0</v>
      </c>
    </row>
    <row r="62" spans="1:16" x14ac:dyDescent="0.25">
      <c r="A62" s="13" t="s">
        <v>54</v>
      </c>
      <c r="B62" s="14">
        <v>8000000</v>
      </c>
      <c r="C62" s="14">
        <v>4991592</v>
      </c>
      <c r="D62" s="14">
        <v>0</v>
      </c>
      <c r="E62" s="19">
        <v>0</v>
      </c>
      <c r="F62" s="29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17">
        <f t="shared" si="16"/>
        <v>0</v>
      </c>
    </row>
    <row r="63" spans="1:16" x14ac:dyDescent="0.25">
      <c r="A63" s="13" t="s">
        <v>55</v>
      </c>
      <c r="B63" s="20">
        <v>0</v>
      </c>
      <c r="C63" s="14">
        <v>0</v>
      </c>
      <c r="D63" s="20">
        <v>0</v>
      </c>
      <c r="E63" s="19">
        <v>0</v>
      </c>
      <c r="F63" s="29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17">
        <f t="shared" si="16"/>
        <v>0</v>
      </c>
    </row>
    <row r="64" spans="1:16" x14ac:dyDescent="0.25">
      <c r="A64" s="13" t="s">
        <v>56</v>
      </c>
      <c r="B64" s="20">
        <v>0</v>
      </c>
      <c r="C64" s="14">
        <v>0</v>
      </c>
      <c r="D64" s="20">
        <v>0</v>
      </c>
      <c r="E64" s="19">
        <v>0</v>
      </c>
      <c r="F64" s="29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17">
        <f t="shared" si="16"/>
        <v>0</v>
      </c>
    </row>
    <row r="65" spans="1:16" x14ac:dyDescent="0.25">
      <c r="A65" s="13" t="s">
        <v>57</v>
      </c>
      <c r="B65" s="20">
        <v>0</v>
      </c>
      <c r="C65" s="14">
        <v>0</v>
      </c>
      <c r="D65" s="20">
        <v>0</v>
      </c>
      <c r="E65" s="19">
        <v>0</v>
      </c>
      <c r="F65" s="29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17">
        <f t="shared" si="16"/>
        <v>0</v>
      </c>
    </row>
    <row r="66" spans="1:16" x14ac:dyDescent="0.25">
      <c r="A66" s="10" t="s">
        <v>58</v>
      </c>
      <c r="B66" s="11">
        <f>SUM(B67:B68)</f>
        <v>0</v>
      </c>
      <c r="C66" s="12">
        <f>SUM(C67:C68)</f>
        <v>0</v>
      </c>
      <c r="D66" s="11">
        <f>SUM(D67:D68)</f>
        <v>0</v>
      </c>
      <c r="E66" s="12">
        <f t="shared" ref="E66" si="29">SUM(E67:E68)</f>
        <v>0</v>
      </c>
      <c r="F66" s="11">
        <f t="shared" ref="F66:G66" si="30">SUM(F67:F68)</f>
        <v>0</v>
      </c>
      <c r="G66" s="11">
        <f t="shared" si="30"/>
        <v>0</v>
      </c>
      <c r="H66" s="11">
        <f t="shared" ref="H66" si="31">SUM(H67:H68)</f>
        <v>0</v>
      </c>
      <c r="I66" s="11">
        <f t="shared" ref="I66" si="32">SUM(I67:I68)</f>
        <v>0</v>
      </c>
      <c r="J66" s="11">
        <f t="shared" ref="J66" si="33">SUM(J67:J68)</f>
        <v>0</v>
      </c>
      <c r="K66" s="11">
        <f t="shared" ref="K66" si="34">SUM(K67:K68)</f>
        <v>0</v>
      </c>
      <c r="L66" s="11">
        <f t="shared" ref="L66" si="35">SUM(L67:L68)</f>
        <v>0</v>
      </c>
      <c r="M66" s="11">
        <f t="shared" ref="M66" si="36">SUM(M67:M68)</f>
        <v>0</v>
      </c>
      <c r="N66" s="11">
        <f t="shared" ref="N66" si="37">SUM(N67:N68)</f>
        <v>0</v>
      </c>
      <c r="O66" s="11">
        <f t="shared" ref="O66" si="38">SUM(O67:O68)</f>
        <v>0</v>
      </c>
      <c r="P66" s="11">
        <f t="shared" si="16"/>
        <v>0</v>
      </c>
    </row>
    <row r="67" spans="1:16" x14ac:dyDescent="0.25">
      <c r="A67" s="13" t="s">
        <v>59</v>
      </c>
      <c r="B67" s="20">
        <v>0</v>
      </c>
      <c r="C67" s="14">
        <v>0</v>
      </c>
      <c r="D67" s="20">
        <v>0</v>
      </c>
      <c r="E67" s="19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17">
        <f t="shared" si="16"/>
        <v>0</v>
      </c>
    </row>
    <row r="68" spans="1:16" x14ac:dyDescent="0.25">
      <c r="A68" s="13" t="s">
        <v>60</v>
      </c>
      <c r="B68" s="20">
        <v>0</v>
      </c>
      <c r="C68" s="14">
        <v>0</v>
      </c>
      <c r="D68" s="20">
        <v>0</v>
      </c>
      <c r="E68" s="19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17">
        <f t="shared" si="16"/>
        <v>0</v>
      </c>
    </row>
    <row r="69" spans="1:16" x14ac:dyDescent="0.25">
      <c r="A69" s="10" t="s">
        <v>61</v>
      </c>
      <c r="B69" s="11">
        <f>SUM(B70:B72)</f>
        <v>0</v>
      </c>
      <c r="C69" s="12">
        <f>SUM(C70:C72)</f>
        <v>0</v>
      </c>
      <c r="D69" s="11">
        <f>SUM(D70:D72)</f>
        <v>0</v>
      </c>
      <c r="E69" s="12">
        <f>SUM(E70:E72)</f>
        <v>0</v>
      </c>
      <c r="F69" s="11">
        <f t="shared" ref="F69:G69" si="39">SUM(F70:F72)</f>
        <v>0</v>
      </c>
      <c r="G69" s="11">
        <f t="shared" si="39"/>
        <v>0</v>
      </c>
      <c r="H69" s="11">
        <f t="shared" ref="H69" si="40">SUM(H70:H72)</f>
        <v>0</v>
      </c>
      <c r="I69" s="11">
        <f t="shared" ref="I69" si="41">SUM(I70:I72)</f>
        <v>0</v>
      </c>
      <c r="J69" s="11">
        <f t="shared" ref="J69" si="42">SUM(J70:J72)</f>
        <v>0</v>
      </c>
      <c r="K69" s="11">
        <f t="shared" ref="K69" si="43">SUM(K70:K72)</f>
        <v>0</v>
      </c>
      <c r="L69" s="11">
        <f t="shared" ref="L69" si="44">SUM(L70:L72)</f>
        <v>0</v>
      </c>
      <c r="M69" s="11">
        <f t="shared" ref="M69" si="45">SUM(M70:M72)</f>
        <v>0</v>
      </c>
      <c r="N69" s="11">
        <f t="shared" ref="N69" si="46">SUM(N70:N72)</f>
        <v>0</v>
      </c>
      <c r="O69" s="11">
        <f t="shared" ref="O69" si="47">SUM(O70:O72)</f>
        <v>0</v>
      </c>
      <c r="P69" s="11">
        <f t="shared" si="16"/>
        <v>0</v>
      </c>
    </row>
    <row r="70" spans="1:16" x14ac:dyDescent="0.25">
      <c r="A70" s="13" t="s">
        <v>62</v>
      </c>
      <c r="B70" s="20">
        <v>0</v>
      </c>
      <c r="C70" s="14">
        <v>0</v>
      </c>
      <c r="D70" s="20">
        <v>0</v>
      </c>
      <c r="E70" s="19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17">
        <f t="shared" si="16"/>
        <v>0</v>
      </c>
    </row>
    <row r="71" spans="1:16" x14ac:dyDescent="0.25">
      <c r="A71" s="13" t="s">
        <v>63</v>
      </c>
      <c r="B71" s="20">
        <v>0</v>
      </c>
      <c r="C71" s="14">
        <v>0</v>
      </c>
      <c r="D71" s="20">
        <v>0</v>
      </c>
      <c r="E71" s="19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  <c r="P71" s="17">
        <f t="shared" si="16"/>
        <v>0</v>
      </c>
    </row>
    <row r="72" spans="1:16" x14ac:dyDescent="0.25">
      <c r="A72" s="13" t="s">
        <v>64</v>
      </c>
      <c r="B72" s="20">
        <v>0</v>
      </c>
      <c r="C72" s="14">
        <v>0</v>
      </c>
      <c r="D72" s="20">
        <v>0</v>
      </c>
      <c r="E72" s="19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17">
        <f t="shared" si="16"/>
        <v>0</v>
      </c>
    </row>
    <row r="73" spans="1:16" s="2" customFormat="1" x14ac:dyDescent="0.25">
      <c r="A73" s="22" t="s">
        <v>96</v>
      </c>
      <c r="B73" s="23">
        <f t="shared" ref="B73:P73" si="48">B9+B15+B25+B35+B44+B51+B61+B66+B69</f>
        <v>451028260</v>
      </c>
      <c r="C73" s="23">
        <f t="shared" si="48"/>
        <v>433762608</v>
      </c>
      <c r="D73" s="23">
        <f t="shared" si="48"/>
        <v>21265993.219999999</v>
      </c>
      <c r="E73" s="23">
        <f t="shared" si="48"/>
        <v>26290724.699999999</v>
      </c>
      <c r="F73" s="23">
        <f t="shared" ref="F73" si="49">F9+F15+F25+F35+F44+F51+F61+F66+F69</f>
        <v>31775708.050000001</v>
      </c>
      <c r="G73" s="23">
        <f t="shared" si="48"/>
        <v>23658856.029999997</v>
      </c>
      <c r="H73" s="23">
        <f t="shared" si="48"/>
        <v>43861377.969999991</v>
      </c>
      <c r="I73" s="23">
        <f t="shared" si="48"/>
        <v>40212068.939999998</v>
      </c>
      <c r="J73" s="23">
        <f t="shared" si="48"/>
        <v>0</v>
      </c>
      <c r="K73" s="23">
        <f t="shared" si="48"/>
        <v>0</v>
      </c>
      <c r="L73" s="23">
        <f t="shared" si="48"/>
        <v>0</v>
      </c>
      <c r="M73" s="23">
        <f t="shared" si="48"/>
        <v>0</v>
      </c>
      <c r="N73" s="23">
        <f t="shared" si="48"/>
        <v>0</v>
      </c>
      <c r="O73" s="23">
        <f t="shared" si="48"/>
        <v>0</v>
      </c>
      <c r="P73" s="23">
        <f t="shared" si="48"/>
        <v>187064728.91</v>
      </c>
    </row>
    <row r="74" spans="1:16" x14ac:dyDescent="0.25">
      <c r="A74" s="8" t="s">
        <v>66</v>
      </c>
      <c r="B74" s="24"/>
      <c r="C74" s="25"/>
      <c r="D74" s="24"/>
      <c r="E74" s="25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x14ac:dyDescent="0.25">
      <c r="A75" s="10" t="s">
        <v>67</v>
      </c>
      <c r="B75" s="11">
        <f>SUM(B76:B77)</f>
        <v>0</v>
      </c>
      <c r="C75" s="12">
        <f>SUM(C76:C77)</f>
        <v>0</v>
      </c>
      <c r="D75" s="11">
        <f>SUM(D76:D77)</f>
        <v>0</v>
      </c>
      <c r="E75" s="12">
        <f t="shared" ref="E75" si="50">SUM(E76:E77)</f>
        <v>0</v>
      </c>
      <c r="F75" s="11">
        <f t="shared" ref="F75:G75" si="51">SUM(F76:F77)</f>
        <v>0</v>
      </c>
      <c r="G75" s="11">
        <f t="shared" si="51"/>
        <v>0</v>
      </c>
      <c r="H75" s="11">
        <f t="shared" ref="H75" si="52">SUM(H76:H77)</f>
        <v>0</v>
      </c>
      <c r="I75" s="11">
        <f t="shared" ref="I75" si="53">SUM(I76:I77)</f>
        <v>0</v>
      </c>
      <c r="J75" s="11">
        <f t="shared" ref="J75" si="54">SUM(J76:J77)</f>
        <v>0</v>
      </c>
      <c r="K75" s="11">
        <f t="shared" ref="K75" si="55">SUM(K76:K77)</f>
        <v>0</v>
      </c>
      <c r="L75" s="11">
        <f t="shared" ref="L75" si="56">SUM(L76:L77)</f>
        <v>0</v>
      </c>
      <c r="M75" s="11">
        <f t="shared" ref="M75" si="57">SUM(M76:M77)</f>
        <v>0</v>
      </c>
      <c r="N75" s="11">
        <f t="shared" ref="N75" si="58">SUM(N76:N77)</f>
        <v>0</v>
      </c>
      <c r="O75" s="11">
        <f t="shared" ref="O75" si="59">SUM(O76:O77)</f>
        <v>0</v>
      </c>
      <c r="P75" s="11">
        <f t="shared" ref="P75:P82" si="60">SUM(D75:O75)</f>
        <v>0</v>
      </c>
    </row>
    <row r="76" spans="1:16" x14ac:dyDescent="0.25">
      <c r="A76" s="13" t="s">
        <v>68</v>
      </c>
      <c r="B76" s="20">
        <v>0</v>
      </c>
      <c r="C76" s="14">
        <v>0</v>
      </c>
      <c r="D76" s="20">
        <v>0</v>
      </c>
      <c r="E76" s="19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17">
        <f t="shared" si="60"/>
        <v>0</v>
      </c>
    </row>
    <row r="77" spans="1:16" x14ac:dyDescent="0.25">
      <c r="A77" s="13" t="s">
        <v>69</v>
      </c>
      <c r="B77" s="20">
        <v>0</v>
      </c>
      <c r="C77" s="14">
        <v>0</v>
      </c>
      <c r="D77" s="20">
        <v>0</v>
      </c>
      <c r="E77" s="19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17">
        <f t="shared" si="60"/>
        <v>0</v>
      </c>
    </row>
    <row r="78" spans="1:16" x14ac:dyDescent="0.25">
      <c r="A78" s="10" t="s">
        <v>70</v>
      </c>
      <c r="B78" s="11">
        <f>SUM(B79:B80)</f>
        <v>0</v>
      </c>
      <c r="C78" s="12">
        <f>SUM(C79:C80)</f>
        <v>0</v>
      </c>
      <c r="D78" s="11">
        <f>SUM(D79:D80)</f>
        <v>0</v>
      </c>
      <c r="E78" s="12">
        <f t="shared" ref="E78" si="61">SUM(E79:E80)</f>
        <v>0</v>
      </c>
      <c r="F78" s="11">
        <f t="shared" ref="F78:G78" si="62">SUM(F79:F80)</f>
        <v>0</v>
      </c>
      <c r="G78" s="11">
        <f t="shared" si="62"/>
        <v>0</v>
      </c>
      <c r="H78" s="11">
        <f t="shared" ref="H78" si="63">SUM(H79:H80)</f>
        <v>0</v>
      </c>
      <c r="I78" s="11">
        <f t="shared" ref="I78" si="64">SUM(I79:I80)</f>
        <v>0</v>
      </c>
      <c r="J78" s="11">
        <f t="shared" ref="J78" si="65">SUM(J79:J80)</f>
        <v>0</v>
      </c>
      <c r="K78" s="11">
        <f t="shared" ref="K78" si="66">SUM(K79:K80)</f>
        <v>0</v>
      </c>
      <c r="L78" s="11">
        <f t="shared" ref="L78" si="67">SUM(L79:L80)</f>
        <v>0</v>
      </c>
      <c r="M78" s="11">
        <f t="shared" ref="M78" si="68">SUM(M79:M80)</f>
        <v>0</v>
      </c>
      <c r="N78" s="11">
        <f t="shared" ref="N78" si="69">SUM(N79:N80)</f>
        <v>0</v>
      </c>
      <c r="O78" s="11">
        <f t="shared" ref="O78" si="70">SUM(O79:O80)</f>
        <v>0</v>
      </c>
      <c r="P78" s="11">
        <f t="shared" si="60"/>
        <v>0</v>
      </c>
    </row>
    <row r="79" spans="1:16" x14ac:dyDescent="0.25">
      <c r="A79" s="13" t="s">
        <v>71</v>
      </c>
      <c r="B79" s="20">
        <v>0</v>
      </c>
      <c r="C79" s="14">
        <v>0</v>
      </c>
      <c r="D79" s="20">
        <v>0</v>
      </c>
      <c r="E79" s="19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7">
        <f t="shared" si="60"/>
        <v>0</v>
      </c>
    </row>
    <row r="80" spans="1:16" x14ac:dyDescent="0.25">
      <c r="A80" s="13" t="s">
        <v>72</v>
      </c>
      <c r="B80" s="20">
        <v>0</v>
      </c>
      <c r="C80" s="14">
        <v>0</v>
      </c>
      <c r="D80" s="20">
        <v>0</v>
      </c>
      <c r="E80" s="19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17">
        <f t="shared" si="60"/>
        <v>0</v>
      </c>
    </row>
    <row r="81" spans="1:16" x14ac:dyDescent="0.25">
      <c r="A81" s="10" t="s">
        <v>73</v>
      </c>
      <c r="B81" s="11">
        <f>SUM(B82:B82)</f>
        <v>0</v>
      </c>
      <c r="C81" s="12">
        <f>SUM(C82:C82)</f>
        <v>0</v>
      </c>
      <c r="D81" s="11">
        <f>SUM(D82:D82)</f>
        <v>0</v>
      </c>
      <c r="E81" s="12">
        <f t="shared" ref="E81" si="71">SUM(E82:E82)</f>
        <v>0</v>
      </c>
      <c r="F81" s="11">
        <f t="shared" ref="F81:G81" si="72">SUM(F82:F82)</f>
        <v>0</v>
      </c>
      <c r="G81" s="11">
        <f t="shared" si="72"/>
        <v>0</v>
      </c>
      <c r="H81" s="11">
        <f t="shared" ref="H81" si="73">SUM(H82:H82)</f>
        <v>0</v>
      </c>
      <c r="I81" s="11">
        <f t="shared" ref="I81" si="74">SUM(I82:I82)</f>
        <v>0</v>
      </c>
      <c r="J81" s="11">
        <f t="shared" ref="J81" si="75">SUM(J82:J82)</f>
        <v>0</v>
      </c>
      <c r="K81" s="11">
        <f t="shared" ref="K81" si="76">SUM(K82:K82)</f>
        <v>0</v>
      </c>
      <c r="L81" s="11">
        <f t="shared" ref="L81" si="77">SUM(L82:L82)</f>
        <v>0</v>
      </c>
      <c r="M81" s="11">
        <f t="shared" ref="M81" si="78">SUM(M82:M82)</f>
        <v>0</v>
      </c>
      <c r="N81" s="11">
        <f t="shared" ref="N81" si="79">SUM(N82:N82)</f>
        <v>0</v>
      </c>
      <c r="O81" s="11">
        <f t="shared" ref="O81" si="80">SUM(O82:O82)</f>
        <v>0</v>
      </c>
      <c r="P81" s="11">
        <f t="shared" si="60"/>
        <v>0</v>
      </c>
    </row>
    <row r="82" spans="1:16" x14ac:dyDescent="0.25">
      <c r="A82" s="13" t="s">
        <v>74</v>
      </c>
      <c r="B82" s="20">
        <v>0</v>
      </c>
      <c r="C82" s="14">
        <v>0</v>
      </c>
      <c r="D82" s="20">
        <v>0</v>
      </c>
      <c r="E82" s="19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7">
        <f t="shared" si="60"/>
        <v>0</v>
      </c>
    </row>
    <row r="83" spans="1:16" s="2" customFormat="1" x14ac:dyDescent="0.25">
      <c r="A83" s="22" t="s">
        <v>97</v>
      </c>
      <c r="B83" s="23">
        <f>B75+B78+B81</f>
        <v>0</v>
      </c>
      <c r="C83" s="23">
        <f t="shared" ref="C83:O83" si="81">C75+C78+C81</f>
        <v>0</v>
      </c>
      <c r="D83" s="23">
        <f t="shared" si="81"/>
        <v>0</v>
      </c>
      <c r="E83" s="23">
        <f t="shared" si="81"/>
        <v>0</v>
      </c>
      <c r="F83" s="23">
        <f t="shared" ref="F83" si="82">F75+F78+F81</f>
        <v>0</v>
      </c>
      <c r="G83" s="23">
        <f t="shared" si="81"/>
        <v>0</v>
      </c>
      <c r="H83" s="23">
        <f t="shared" si="81"/>
        <v>0</v>
      </c>
      <c r="I83" s="23">
        <f t="shared" si="81"/>
        <v>0</v>
      </c>
      <c r="J83" s="23">
        <f t="shared" si="81"/>
        <v>0</v>
      </c>
      <c r="K83" s="23">
        <f t="shared" si="81"/>
        <v>0</v>
      </c>
      <c r="L83" s="23">
        <f t="shared" si="81"/>
        <v>0</v>
      </c>
      <c r="M83" s="23">
        <f t="shared" si="81"/>
        <v>0</v>
      </c>
      <c r="N83" s="23">
        <f t="shared" si="81"/>
        <v>0</v>
      </c>
      <c r="O83" s="23">
        <f t="shared" si="81"/>
        <v>0</v>
      </c>
      <c r="P83" s="23">
        <f>P75+P78+P81</f>
        <v>0</v>
      </c>
    </row>
    <row r="84" spans="1:16" s="2" customFormat="1" x14ac:dyDescent="0.25">
      <c r="A84" s="22" t="s">
        <v>98</v>
      </c>
      <c r="B84" s="23">
        <f>B73+B83</f>
        <v>451028260</v>
      </c>
      <c r="C84" s="23">
        <f t="shared" ref="C84:P84" si="83">C73+C83</f>
        <v>433762608</v>
      </c>
      <c r="D84" s="23">
        <f t="shared" si="83"/>
        <v>21265993.219999999</v>
      </c>
      <c r="E84" s="23">
        <f t="shared" si="83"/>
        <v>26290724.699999999</v>
      </c>
      <c r="F84" s="23">
        <f t="shared" ref="F84" si="84">F73+F83</f>
        <v>31775708.050000001</v>
      </c>
      <c r="G84" s="23">
        <f t="shared" si="83"/>
        <v>23658856.029999997</v>
      </c>
      <c r="H84" s="23">
        <f t="shared" si="83"/>
        <v>43861377.969999991</v>
      </c>
      <c r="I84" s="23">
        <f t="shared" si="83"/>
        <v>40212068.939999998</v>
      </c>
      <c r="J84" s="23">
        <f t="shared" si="83"/>
        <v>0</v>
      </c>
      <c r="K84" s="23">
        <f t="shared" si="83"/>
        <v>0</v>
      </c>
      <c r="L84" s="23">
        <f t="shared" si="83"/>
        <v>0</v>
      </c>
      <c r="M84" s="23">
        <f t="shared" si="83"/>
        <v>0</v>
      </c>
      <c r="N84" s="23">
        <f t="shared" si="83"/>
        <v>0</v>
      </c>
      <c r="O84" s="23">
        <f t="shared" si="83"/>
        <v>0</v>
      </c>
      <c r="P84" s="23">
        <f t="shared" si="83"/>
        <v>187064728.91</v>
      </c>
    </row>
    <row r="86" spans="1:16" x14ac:dyDescent="0.25">
      <c r="A86" s="27" t="s">
        <v>100</v>
      </c>
      <c r="B86" s="26"/>
    </row>
    <row r="89" spans="1:16" x14ac:dyDescent="0.25">
      <c r="A89" s="1" t="s">
        <v>92</v>
      </c>
    </row>
    <row r="90" spans="1:16" x14ac:dyDescent="0.25">
      <c r="A90" s="1" t="s">
        <v>93</v>
      </c>
    </row>
    <row r="91" spans="1:16" x14ac:dyDescent="0.25">
      <c r="A91" s="1" t="s">
        <v>94</v>
      </c>
    </row>
  </sheetData>
  <mergeCells count="5">
    <mergeCell ref="A5:P5"/>
    <mergeCell ref="A1:P1"/>
    <mergeCell ref="A2:P2"/>
    <mergeCell ref="A3:P3"/>
    <mergeCell ref="A4:P4"/>
  </mergeCells>
  <pageMargins left="0.15748031496063" right="0.15748031496063" top="0.41" bottom="0.41" header="0.15748031496063" footer="0.15748031496063"/>
  <pageSetup paperSize="5" scale="85" orientation="landscape" r:id="rId1"/>
  <headerFooter>
    <oddFooter>&amp;RPágina &amp;P</oddFooter>
  </headerFooter>
  <rowBreaks count="2" manualBreakCount="2">
    <brk id="42" max="15" man="1"/>
    <brk id="7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Egresos mayo 2023</vt:lpstr>
      <vt:lpstr>'Ingresos y Egresos mayo 2023'!Área_de_impresión</vt:lpstr>
      <vt:lpstr>'Ingresos y Egresos mayo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2023-07-10T21:23:32Z</cp:lastPrinted>
  <dcterms:created xsi:type="dcterms:W3CDTF">2021-07-29T18:58:50Z</dcterms:created>
  <dcterms:modified xsi:type="dcterms:W3CDTF">2023-07-10T21:24:11Z</dcterms:modified>
</cp:coreProperties>
</file>